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850" firstSheet="2" activeTab="2"/>
  </bookViews>
  <sheets>
    <sheet name="NGUON" sheetId="1" state="hidden" r:id="rId1"/>
    <sheet name="KTCHUKY" sheetId="2" state="hidden" r:id="rId2"/>
    <sheet name="IN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84" authorId="0">
      <text>
        <r>
          <rPr>
            <b/>
            <sz val="10"/>
            <rFont val="Tahoma"/>
            <family val="2"/>
          </rPr>
          <t>Hàm đọc bằng chữ với số tiền là cột B</t>
        </r>
      </text>
    </comment>
    <comment ref="A85" authorId="0">
      <text>
        <r>
          <rPr>
            <b/>
            <sz val="10"/>
            <rFont val="Tahoma"/>
            <family val="2"/>
          </rPr>
          <t>Lệch SQL để lấy giá trị các cột ra Excel.</t>
        </r>
      </text>
    </comment>
    <comment ref="B85" authorId="0">
      <text>
        <r>
          <rPr>
            <sz val="10"/>
            <rFont val="Tahoma"/>
            <family val="2"/>
          </rPr>
          <t>Nhập danh sách cột</t>
        </r>
      </text>
    </comment>
    <comment ref="C85" authorId="0">
      <text>
        <r>
          <rPr>
            <b/>
            <sz val="10"/>
            <rFont val="Tahoma"/>
            <family val="2"/>
          </rPr>
          <t>Điều kiện</t>
        </r>
      </text>
    </comment>
    <comment ref="D85" authorId="0">
      <text>
        <r>
          <rPr>
            <b/>
            <sz val="10"/>
            <rFont val="Tahoma"/>
            <family val="2"/>
          </rPr>
          <t>Biểu thức gộp - Nếu có</t>
        </r>
      </text>
    </comment>
    <comment ref="B88" authorId="0">
      <text>
        <r>
          <rPr>
            <b/>
            <sz val="10"/>
            <rFont val="Tahoma"/>
            <family val="2"/>
          </rPr>
          <t>Chú ý để thì các hàm VND,SQL mới chạy</t>
        </r>
      </text>
    </comment>
  </commentList>
</comments>
</file>

<file path=xl/sharedStrings.xml><?xml version="1.0" encoding="utf-8"?>
<sst xmlns="http://schemas.openxmlformats.org/spreadsheetml/2006/main" count="182" uniqueCount="149">
  <si>
    <t>STT</t>
  </si>
  <si>
    <t>PNK</t>
  </si>
  <si>
    <t>LEFT(TKNO,3)&lt;&gt;'133'</t>
  </si>
  <si>
    <t>Tiền thuế</t>
  </si>
  <si>
    <t>Tiền hàng</t>
  </si>
  <si>
    <t>Tổng thanh toán</t>
  </si>
  <si>
    <t>Nợ :</t>
  </si>
  <si>
    <t>PHIẾU NHẬP KHO</t>
  </si>
  <si>
    <t>Thành 
tiền</t>
  </si>
  <si>
    <t>Đơn 
giá</t>
  </si>
  <si>
    <t>Có :</t>
  </si>
  <si>
    <t xml:space="preserve">Tên vật tư hàng hóa </t>
  </si>
  <si>
    <t>Ghi chú</t>
  </si>
  <si>
    <t>Diễn giải</t>
  </si>
  <si>
    <t>Diễn giải 2</t>
  </si>
  <si>
    <t>Sắp xếp</t>
  </si>
  <si>
    <t>Số tiền bằng số (Vnd)</t>
  </si>
  <si>
    <t>Số tiền bằng số (Usd)</t>
  </si>
  <si>
    <t>Số tiền bằng chữ (Vnd)</t>
  </si>
  <si>
    <t>Số tiền bằng chữ (Usd)</t>
  </si>
  <si>
    <t>Loại chứng từ</t>
  </si>
  <si>
    <t>Số chứng từ</t>
  </si>
  <si>
    <t>Biểu thức gộp</t>
  </si>
  <si>
    <t>Thủ quỹ</t>
  </si>
  <si>
    <t xml:space="preserve">Giảm đốc </t>
  </si>
  <si>
    <t>Người lập</t>
  </si>
  <si>
    <t>Người nhận tiền</t>
  </si>
  <si>
    <t>Địa chỉ</t>
  </si>
  <si>
    <t xml:space="preserve">Địa chỉ </t>
  </si>
  <si>
    <t>Điều kiện</t>
  </si>
  <si>
    <t>Ngày chứng từ</t>
  </si>
  <si>
    <t>Mã số thuế</t>
  </si>
  <si>
    <t>Giá trị</t>
  </si>
  <si>
    <t>Kế toán trưởng</t>
  </si>
  <si>
    <t>Danh sách tài khoản nợ</t>
  </si>
  <si>
    <t>Tỷ giá</t>
  </si>
  <si>
    <t>Danh sách cột In</t>
  </si>
  <si>
    <t>Danh sách cột Sum</t>
  </si>
  <si>
    <t>Mã đối tượng pháp nhân nợ</t>
  </si>
  <si>
    <t>Tên</t>
  </si>
  <si>
    <t>Tên đối tượng pháp nhân nợ</t>
  </si>
  <si>
    <t>Họ tên người nhạn tiền</t>
  </si>
  <si>
    <t>Nhân viên bán</t>
  </si>
  <si>
    <t>Danh sách tài khoản có</t>
  </si>
  <si>
    <t>Mã đối tượng pháp nhân Có</t>
  </si>
  <si>
    <t>Tên đối tượng pháp nhân Có</t>
  </si>
  <si>
    <t>Danh sách số hóa đơn</t>
  </si>
  <si>
    <t>Danh sách ngày hóa đơn</t>
  </si>
  <si>
    <t>Số tiền bằng chữ (Vnd) - Có thuế</t>
  </si>
  <si>
    <t>Số tiền bằng chữ (Eng) - Có thuế</t>
  </si>
  <si>
    <t>Tên công ty</t>
  </si>
  <si>
    <t>Mã yếu tố chi phí nợ</t>
  </si>
  <si>
    <t>Tên yếu tố chi phí nợ</t>
  </si>
  <si>
    <t>Mã số thuế - Nợ</t>
  </si>
  <si>
    <t>Địa chỉ - Nợ</t>
  </si>
  <si>
    <t>Điện thoại - Nợ</t>
  </si>
  <si>
    <t>Số TKNH Nợ</t>
  </si>
  <si>
    <t>Tên tài khoản ngân hàng Nợ</t>
  </si>
  <si>
    <t>Mã số thuế - Có</t>
  </si>
  <si>
    <t>Địa chỉ - Có</t>
  </si>
  <si>
    <t>Điện thoại - Có</t>
  </si>
  <si>
    <t>Số TKNH Có</t>
  </si>
  <si>
    <t>Tên tài khoản ngân hàng Có</t>
  </si>
  <si>
    <t>Mã công trình</t>
  </si>
  <si>
    <t>Tên công trình</t>
  </si>
  <si>
    <t>Có in ra số lô,hạn sử dụng</t>
  </si>
  <si>
    <t>F</t>
  </si>
  <si>
    <t>Lấy danh sách lô xuất</t>
  </si>
  <si>
    <t>(In hóa đơn bán lẻ của dược phẩm Thiên Khánh)</t>
  </si>
  <si>
    <t>Mã đơn vị nhận tiền</t>
  </si>
  <si>
    <t>Tên đơn vị nhận tiền</t>
  </si>
  <si>
    <t>Tài khoản ngân hàng Nợ</t>
  </si>
  <si>
    <t>Mã đơn vị trả tiền</t>
  </si>
  <si>
    <t>Tên đơn vị trả tiền</t>
  </si>
  <si>
    <t>Tài khoản ngân hàng Có</t>
  </si>
  <si>
    <t>Đối tượng nhận</t>
  </si>
  <si>
    <t>Đối tượng xuất</t>
  </si>
  <si>
    <t>Mã đối tượng giá thành</t>
  </si>
  <si>
    <t>Lấy tên yếu tố chi phí</t>
  </si>
  <si>
    <t>Tên đối tượng nhận</t>
  </si>
  <si>
    <t>Tên đối tượng xuất</t>
  </si>
  <si>
    <t>Mặt hàng</t>
  </si>
  <si>
    <t>Địa chỉ giao hàng - Nợ</t>
  </si>
  <si>
    <t>Địa chỉ giao hàng - Có</t>
  </si>
  <si>
    <t>Số tạm ứng đợt trước</t>
  </si>
  <si>
    <t>Ngày tạm ứng đợt trước</t>
  </si>
  <si>
    <t>Bằng chữ</t>
  </si>
  <si>
    <t>Số tiền tạm ứng (Vnd)</t>
  </si>
  <si>
    <t>Số tiền tạm ứng (Usd)</t>
  </si>
  <si>
    <t>Số tiền bằng chữ (Vnd - usd)</t>
  </si>
  <si>
    <t>Số tiền chiết khấu</t>
  </si>
  <si>
    <t>Tiền hàng sau khi trừ chiết khấu</t>
  </si>
  <si>
    <t>Số dư công nợ</t>
  </si>
  <si>
    <t>VND</t>
  </si>
  <si>
    <t>SQL.KTDM</t>
  </si>
  <si>
    <t>SQL.KTSC</t>
  </si>
  <si>
    <t>MAKH,TENKH</t>
  </si>
  <si>
    <t>LCTG = 'V_LCTG' AND SOCT = 'V_SOCT' AND NGAYCT = 'V_NGAYCT'</t>
  </si>
  <si>
    <t>MADM,TENDM,LO,NGAYLO</t>
  </si>
  <si>
    <t>MADM = 'V_B1'</t>
  </si>
  <si>
    <t>SQL.KTDTPN</t>
  </si>
  <si>
    <t>LIEN_HE</t>
  </si>
  <si>
    <t>MADTPN = 'V_B15'</t>
  </si>
  <si>
    <t>Đọc các hàm VND,SQL</t>
  </si>
  <si>
    <t>Tiền thu trước</t>
  </si>
  <si>
    <t>Lấy tên tài khoản nợ và có</t>
  </si>
  <si>
    <t>T</t>
  </si>
  <si>
    <t>Dùng cho chứng từ HDBR có thu tiền trước</t>
  </si>
  <si>
    <t>Nguyễn Văn Nhận Tiền</t>
  </si>
  <si>
    <t>Hình thức thanh toán</t>
  </si>
  <si>
    <t>Số Invoi</t>
  </si>
  <si>
    <t xml:space="preserve">Liên in số </t>
  </si>
  <si>
    <t>Có xử lý số dư công nợ</t>
  </si>
  <si>
    <t>Số nợ cũ</t>
  </si>
  <si>
    <t>STT_SC</t>
  </si>
  <si>
    <t>G</t>
  </si>
  <si>
    <t xml:space="preserve">     Người lập phiếu                            Người giao hàng                            Thủ kho                            Kế toán trưởng</t>
  </si>
  <si>
    <t>Số
 lượng</t>
  </si>
  <si>
    <t>Mã
VTHH</t>
  </si>
  <si>
    <t>STT_SC,TENDM,MADMNO,DONVI,LUONG,DGVND,TTVND</t>
  </si>
  <si>
    <t>ĐVT</t>
  </si>
  <si>
    <t xml:space="preserve">              (Ký, họ tên)                                                 (Ký, họ tên)                                          (Ký, họ tên)                                         (Ký,họ tên)</t>
  </si>
  <si>
    <t>Mẫu số : 02 - TT</t>
  </si>
  <si>
    <t>(Ban hành theo TT 200/2014/QĐ-BTC</t>
  </si>
  <si>
    <t>Ngày 22-12-2014 của Bộ Tài Chính)</t>
  </si>
  <si>
    <t>CÔNG TY ABCD</t>
  </si>
  <si>
    <t>184/13 Nguyễn Văn Lượng, P.17, Q.Gò Vấp, TP.HCM</t>
  </si>
  <si>
    <t>0304733866</t>
  </si>
  <si>
    <t>Nguyễn Văn Nhật</t>
  </si>
  <si>
    <t/>
  </si>
  <si>
    <t>33866</t>
  </si>
  <si>
    <t>CÔNG TY TNHH PHẦN MỀM NĂNG ĐỘNG</t>
  </si>
  <si>
    <t>000093/01</t>
  </si>
  <si>
    <t>1561,1331</t>
  </si>
  <si>
    <t>1111</t>
  </si>
  <si>
    <t>M17 Lê Hoàng Phái Phường 17 - Phường 17 - Quận Gò Vấp - TP Hồ Chí Minh</t>
  </si>
  <si>
    <t>Mua hàng nhập kho</t>
  </si>
  <si>
    <t xml:space="preserve">Mười sáu triệu năm trăm ngàn đồng </t>
  </si>
  <si>
    <t>Không đồng chẵn.</t>
  </si>
  <si>
    <t>1234567</t>
  </si>
  <si>
    <t>31/01/22</t>
  </si>
  <si>
    <t xml:space="preserve">Mười tám triệu một trăm năm mươi ngàn đồng </t>
  </si>
  <si>
    <t>Eightteen million one hundred fifty thousand Vietnamese dong only</t>
  </si>
  <si>
    <t>HANG HOA 01</t>
  </si>
  <si>
    <t xml:space="preserve">Âm Mười tám triệu một trăm năm mươi ngàn đồng </t>
  </si>
  <si>
    <t>Mua hàng nhập kho,Thuế GTGT mua vào HĐ số :1234567,31/01/22</t>
  </si>
  <si>
    <t>HH01</t>
  </si>
  <si>
    <t>CAI</t>
  </si>
  <si>
    <t>HH02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</si>
</sst>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###,###"/>
    <numFmt numFmtId="174" formatCode="[$-409]dddd\,\ mmmm\ dd\,\ yyyy"/>
  </numFmts>
  <fonts count="59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ahoma"/>
      <family val="2"/>
    </font>
    <font>
      <sz val="10"/>
      <name val="Tahoma"/>
      <family val="2"/>
    </font>
    <font>
      <sz val="11"/>
      <name val="Tahoma"/>
      <family val="2"/>
    </font>
    <font>
      <sz val="10"/>
      <name val="Agent Orange"/>
      <family val="0"/>
    </font>
    <font>
      <sz val="11"/>
      <name val="Agent Orange"/>
      <family val="0"/>
    </font>
    <font>
      <b/>
      <sz val="10"/>
      <name val="Tahoma"/>
      <family val="2"/>
    </font>
    <font>
      <sz val="13"/>
      <name val="Tahoma"/>
      <family val="2"/>
    </font>
    <font>
      <sz val="11"/>
      <color indexed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b/>
      <i/>
      <sz val="10"/>
      <name val="Tahoma"/>
      <family val="2"/>
    </font>
    <font>
      <b/>
      <sz val="14"/>
      <name val="Tahoma"/>
      <family val="2"/>
    </font>
    <font>
      <b/>
      <sz val="11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justify"/>
    </xf>
    <xf numFmtId="4" fontId="1" fillId="0" borderId="10" xfId="0" applyNumberFormat="1" applyFont="1" applyBorder="1" applyAlignment="1">
      <alignment vertical="center"/>
    </xf>
    <xf numFmtId="49" fontId="1" fillId="0" borderId="10" xfId="42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justify"/>
    </xf>
    <xf numFmtId="43" fontId="1" fillId="0" borderId="0" xfId="42" applyFont="1" applyBorder="1" applyAlignment="1">
      <alignment vertical="center"/>
    </xf>
    <xf numFmtId="172" fontId="1" fillId="0" borderId="0" xfId="42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173" fontId="3" fillId="0" borderId="11" xfId="0" applyNumberFormat="1" applyFont="1" applyBorder="1" applyAlignment="1">
      <alignment/>
    </xf>
    <xf numFmtId="0" fontId="1" fillId="0" borderId="0" xfId="0" applyFont="1" applyAlignment="1">
      <alignment horizontal="centerContinuous" vertic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2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6" fillId="0" borderId="0" xfId="0" applyFont="1" applyAlignment="1">
      <alignment/>
    </xf>
    <xf numFmtId="39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0" fontId="7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2" xfId="0" applyFont="1" applyBorder="1" applyAlignment="1">
      <alignment/>
    </xf>
    <xf numFmtId="49" fontId="9" fillId="0" borderId="12" xfId="0" applyNumberFormat="1" applyFont="1" applyBorder="1" applyAlignment="1">
      <alignment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 quotePrefix="1">
      <alignment/>
    </xf>
    <xf numFmtId="14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9" fontId="9" fillId="32" borderId="10" xfId="0" applyNumberFormat="1" applyFont="1" applyFill="1" applyBorder="1" applyAlignment="1">
      <alignment wrapText="1"/>
    </xf>
    <xf numFmtId="49" fontId="9" fillId="32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2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justify"/>
    </xf>
    <xf numFmtId="0" fontId="14" fillId="33" borderId="10" xfId="0" applyFont="1" applyFill="1" applyBorder="1" applyAlignment="1">
      <alignment/>
    </xf>
    <xf numFmtId="0" fontId="1" fillId="0" borderId="0" xfId="0" applyFont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172" fontId="1" fillId="0" borderId="0" xfId="42" applyNumberFormat="1" applyFont="1" applyBorder="1" applyAlignment="1">
      <alignment horizontal="left" vertical="center"/>
    </xf>
    <xf numFmtId="49" fontId="12" fillId="0" borderId="0" xfId="0" applyNumberFormat="1" applyFont="1" applyAlignment="1">
      <alignment/>
    </xf>
    <xf numFmtId="0" fontId="17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7" fillId="0" borderId="0" xfId="0" applyFont="1" applyAlignment="1">
      <alignment/>
    </xf>
    <xf numFmtId="0" fontId="1" fillId="0" borderId="0" xfId="0" applyFont="1" applyAlignment="1">
      <alignment horizontal="right"/>
    </xf>
    <xf numFmtId="0" fontId="20" fillId="0" borderId="0" xfId="0" applyFont="1" applyAlignment="1">
      <alignment/>
    </xf>
    <xf numFmtId="49" fontId="1" fillId="0" borderId="0" xfId="0" applyNumberFormat="1" applyFont="1" applyAlignment="1">
      <alignment/>
    </xf>
    <xf numFmtId="4" fontId="1" fillId="0" borderId="10" xfId="42" applyNumberFormat="1" applyFont="1" applyBorder="1" applyAlignment="1">
      <alignment vertical="center" shrinkToFit="1"/>
    </xf>
    <xf numFmtId="3" fontId="1" fillId="0" borderId="10" xfId="42" applyNumberFormat="1" applyFont="1" applyBorder="1" applyAlignment="1">
      <alignment vertical="center" shrinkToFi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vertical="justify"/>
    </xf>
    <xf numFmtId="0" fontId="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72" fontId="1" fillId="0" borderId="0" xfId="42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49" fontId="1" fillId="0" borderId="10" xfId="0" applyNumberFormat="1" applyFont="1" applyBorder="1" applyAlignment="1" quotePrefix="1">
      <alignment vertical="center" wrapText="1"/>
    </xf>
    <xf numFmtId="49" fontId="1" fillId="0" borderId="10" xfId="0" applyNumberFormat="1" applyFont="1" applyBorder="1" applyAlignment="1" quotePrefix="1">
      <alignment vertical="justify"/>
    </xf>
    <xf numFmtId="4" fontId="1" fillId="0" borderId="10" xfId="0" applyNumberFormat="1" applyFont="1" applyBorder="1" applyAlignment="1" quotePrefix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selection activeCell="B36" sqref="B36"/>
    </sheetView>
  </sheetViews>
  <sheetFormatPr defaultColWidth="9.140625" defaultRowHeight="16.5" customHeight="1"/>
  <cols>
    <col min="1" max="1" width="33.00390625" style="45" customWidth="1"/>
    <col min="2" max="2" width="50.7109375" style="45" customWidth="1"/>
    <col min="3" max="4" width="48.421875" style="45" bestFit="1" customWidth="1"/>
    <col min="5" max="16384" width="9.140625" style="32" customWidth="1"/>
  </cols>
  <sheetData>
    <row r="1" spans="1:4" ht="16.5" customHeight="1">
      <c r="A1" s="31" t="s">
        <v>39</v>
      </c>
      <c r="B1" s="31" t="s">
        <v>32</v>
      </c>
      <c r="C1" s="31"/>
      <c r="D1" s="31"/>
    </row>
    <row r="2" spans="1:4" ht="16.5" customHeight="1">
      <c r="A2" s="33" t="s">
        <v>50</v>
      </c>
      <c r="B2" s="34" t="s">
        <v>125</v>
      </c>
      <c r="C2" s="52" t="s">
        <v>122</v>
      </c>
      <c r="D2" s="14"/>
    </row>
    <row r="3" spans="1:4" ht="16.5" customHeight="1">
      <c r="A3" s="35" t="s">
        <v>27</v>
      </c>
      <c r="B3" s="36" t="s">
        <v>126</v>
      </c>
      <c r="C3" s="52" t="s">
        <v>123</v>
      </c>
      <c r="D3" s="14"/>
    </row>
    <row r="4" spans="1:4" ht="16.5" customHeight="1">
      <c r="A4" s="35" t="s">
        <v>31</v>
      </c>
      <c r="B4" s="36" t="s">
        <v>127</v>
      </c>
      <c r="C4" s="52" t="s">
        <v>124</v>
      </c>
      <c r="D4" s="14"/>
    </row>
    <row r="5" spans="1:4" ht="16.5" customHeight="1">
      <c r="A5" s="35" t="s">
        <v>24</v>
      </c>
      <c r="B5" s="36" t="s">
        <v>128</v>
      </c>
      <c r="C5" s="37"/>
      <c r="D5" s="37"/>
    </row>
    <row r="6" spans="1:4" ht="16.5" customHeight="1">
      <c r="A6" s="35" t="s">
        <v>33</v>
      </c>
      <c r="B6" s="37" t="s">
        <v>129</v>
      </c>
      <c r="C6" s="37"/>
      <c r="D6" s="37"/>
    </row>
    <row r="7" spans="1:4" ht="16.5" customHeight="1">
      <c r="A7" s="35" t="s">
        <v>23</v>
      </c>
      <c r="B7" s="37" t="s">
        <v>129</v>
      </c>
      <c r="C7" s="37"/>
      <c r="D7" s="37"/>
    </row>
    <row r="8" spans="1:4" ht="16.5" customHeight="1">
      <c r="A8" s="35" t="s">
        <v>25</v>
      </c>
      <c r="B8" s="37" t="s">
        <v>129</v>
      </c>
      <c r="C8" s="37"/>
      <c r="D8" s="37"/>
    </row>
    <row r="9" spans="1:4" ht="16.5" customHeight="1">
      <c r="A9" s="35" t="s">
        <v>26</v>
      </c>
      <c r="B9" s="36" t="s">
        <v>108</v>
      </c>
      <c r="C9" s="36"/>
      <c r="D9" s="36"/>
    </row>
    <row r="10" spans="1:4" ht="16.5" customHeight="1">
      <c r="A10" s="35" t="s">
        <v>20</v>
      </c>
      <c r="B10" s="36" t="s">
        <v>1</v>
      </c>
      <c r="C10" s="36" t="s">
        <v>130</v>
      </c>
      <c r="D10" s="36" t="s">
        <v>131</v>
      </c>
    </row>
    <row r="11" spans="1:4" ht="16.5" customHeight="1">
      <c r="A11" s="35" t="s">
        <v>21</v>
      </c>
      <c r="B11" s="36" t="s">
        <v>132</v>
      </c>
      <c r="C11" s="36"/>
      <c r="D11" s="36"/>
    </row>
    <row r="12" spans="1:4" ht="16.5" customHeight="1">
      <c r="A12" s="35" t="s">
        <v>30</v>
      </c>
      <c r="B12" s="38">
        <v>44592</v>
      </c>
      <c r="C12" s="38"/>
      <c r="D12" s="38"/>
    </row>
    <row r="13" spans="1:4" ht="16.5" customHeight="1">
      <c r="A13" s="35" t="s">
        <v>34</v>
      </c>
      <c r="B13" s="36" t="s">
        <v>133</v>
      </c>
      <c r="C13" s="36"/>
      <c r="D13" s="36"/>
    </row>
    <row r="14" spans="1:4" ht="16.5" customHeight="1">
      <c r="A14" s="35" t="s">
        <v>43</v>
      </c>
      <c r="B14" s="36" t="s">
        <v>134</v>
      </c>
      <c r="C14" s="36"/>
      <c r="D14" s="36"/>
    </row>
    <row r="15" spans="1:4" ht="16.5" customHeight="1">
      <c r="A15" s="35" t="s">
        <v>38</v>
      </c>
      <c r="B15" s="36" t="s">
        <v>129</v>
      </c>
      <c r="C15" s="36"/>
      <c r="D15" s="36"/>
    </row>
    <row r="16" spans="1:4" ht="16.5" customHeight="1">
      <c r="A16" s="35" t="s">
        <v>40</v>
      </c>
      <c r="B16" s="36" t="s">
        <v>129</v>
      </c>
      <c r="C16" s="36"/>
      <c r="D16" s="36"/>
    </row>
    <row r="17" spans="1:4" ht="16.5" customHeight="1">
      <c r="A17" s="35" t="s">
        <v>51</v>
      </c>
      <c r="B17" s="36" t="s">
        <v>129</v>
      </c>
      <c r="C17" s="36"/>
      <c r="D17" s="36"/>
    </row>
    <row r="18" spans="1:4" ht="16.5" customHeight="1">
      <c r="A18" s="35" t="s">
        <v>52</v>
      </c>
      <c r="B18" s="36" t="s">
        <v>129</v>
      </c>
      <c r="C18" s="36"/>
      <c r="D18" s="36"/>
    </row>
    <row r="19" spans="1:4" ht="16.5" customHeight="1">
      <c r="A19" s="35" t="s">
        <v>44</v>
      </c>
      <c r="B19" s="36" t="s">
        <v>130</v>
      </c>
      <c r="C19" s="36"/>
      <c r="D19" s="36"/>
    </row>
    <row r="20" spans="1:4" ht="16.5" customHeight="1">
      <c r="A20" s="35" t="s">
        <v>45</v>
      </c>
      <c r="B20" s="36" t="s">
        <v>131</v>
      </c>
      <c r="C20" s="36"/>
      <c r="D20" s="36"/>
    </row>
    <row r="21" spans="1:4" ht="16.5" customHeight="1">
      <c r="A21" s="35" t="s">
        <v>41</v>
      </c>
      <c r="B21" s="36" t="s">
        <v>131</v>
      </c>
      <c r="C21" s="36"/>
      <c r="D21" s="36"/>
    </row>
    <row r="22" spans="1:4" ht="16.5" customHeight="1">
      <c r="A22" s="35" t="s">
        <v>28</v>
      </c>
      <c r="B22" s="36" t="s">
        <v>135</v>
      </c>
      <c r="C22" s="36"/>
      <c r="D22" s="36"/>
    </row>
    <row r="23" spans="1:4" ht="16.5" customHeight="1">
      <c r="A23" s="35" t="s">
        <v>13</v>
      </c>
      <c r="B23" s="36" t="s">
        <v>136</v>
      </c>
      <c r="C23" s="36"/>
      <c r="D23" s="36"/>
    </row>
    <row r="24" spans="1:4" ht="16.5" customHeight="1">
      <c r="A24" s="35" t="s">
        <v>16</v>
      </c>
      <c r="B24" s="39">
        <v>16500000</v>
      </c>
      <c r="C24" s="39"/>
      <c r="D24" s="39"/>
    </row>
    <row r="25" spans="1:4" ht="16.5" customHeight="1">
      <c r="A25" s="35" t="s">
        <v>18</v>
      </c>
      <c r="B25" s="36" t="s">
        <v>137</v>
      </c>
      <c r="C25" s="36"/>
      <c r="D25" s="36"/>
    </row>
    <row r="26" spans="1:4" ht="16.5" customHeight="1">
      <c r="A26" s="35" t="s">
        <v>17</v>
      </c>
      <c r="B26" s="40">
        <v>0</v>
      </c>
      <c r="C26" s="40"/>
      <c r="D26" s="40"/>
    </row>
    <row r="27" spans="1:4" ht="16.5" customHeight="1">
      <c r="A27" s="35" t="s">
        <v>19</v>
      </c>
      <c r="B27" s="36" t="s">
        <v>138</v>
      </c>
      <c r="C27" s="36"/>
      <c r="D27" s="36"/>
    </row>
    <row r="28" spans="1:4" ht="16.5" customHeight="1">
      <c r="A28" s="35" t="s">
        <v>35</v>
      </c>
      <c r="B28" s="39">
        <v>0</v>
      </c>
      <c r="C28" s="39"/>
      <c r="D28" s="39"/>
    </row>
    <row r="29" spans="1:4" ht="16.5" customHeight="1">
      <c r="A29" s="35" t="s">
        <v>3</v>
      </c>
      <c r="B29" s="39">
        <v>1650000</v>
      </c>
      <c r="C29" s="39"/>
      <c r="D29" s="39"/>
    </row>
    <row r="30" spans="1:4" ht="16.5" customHeight="1">
      <c r="A30" s="35" t="s">
        <v>12</v>
      </c>
      <c r="B30" s="35"/>
      <c r="C30" s="35"/>
      <c r="D30" s="35"/>
    </row>
    <row r="31" spans="1:4" ht="16.5" customHeight="1">
      <c r="A31" s="35" t="s">
        <v>42</v>
      </c>
      <c r="B31" s="35"/>
      <c r="C31" s="35"/>
      <c r="D31" s="35"/>
    </row>
    <row r="32" spans="1:4" ht="16.5" customHeight="1">
      <c r="A32" s="35" t="s">
        <v>46</v>
      </c>
      <c r="B32" s="36" t="s">
        <v>139</v>
      </c>
      <c r="C32" s="36"/>
      <c r="D32" s="36"/>
    </row>
    <row r="33" spans="1:4" ht="16.5" customHeight="1">
      <c r="A33" s="35" t="s">
        <v>47</v>
      </c>
      <c r="B33" s="36" t="s">
        <v>140</v>
      </c>
      <c r="C33" s="36"/>
      <c r="D33" s="36"/>
    </row>
    <row r="34" spans="1:4" ht="16.5" customHeight="1">
      <c r="A34" s="35" t="s">
        <v>48</v>
      </c>
      <c r="B34" s="36" t="s">
        <v>141</v>
      </c>
      <c r="C34" s="36"/>
      <c r="D34" s="36"/>
    </row>
    <row r="35" spans="1:4" ht="16.5" customHeight="1">
      <c r="A35" s="35" t="s">
        <v>49</v>
      </c>
      <c r="B35" s="35" t="s">
        <v>142</v>
      </c>
      <c r="C35" s="35"/>
      <c r="D35" s="35"/>
    </row>
    <row r="36" spans="1:4" ht="28.5">
      <c r="A36" s="35" t="s">
        <v>36</v>
      </c>
      <c r="B36" s="41" t="s">
        <v>119</v>
      </c>
      <c r="C36" s="41"/>
      <c r="D36" s="41"/>
    </row>
    <row r="37" spans="1:4" ht="16.5" customHeight="1">
      <c r="A37" s="35" t="s">
        <v>29</v>
      </c>
      <c r="B37" s="42" t="s">
        <v>2</v>
      </c>
      <c r="C37" s="42"/>
      <c r="D37" s="42"/>
    </row>
    <row r="38" spans="1:4" ht="16.5" customHeight="1">
      <c r="A38" s="35" t="s">
        <v>22</v>
      </c>
      <c r="B38" s="42"/>
      <c r="C38" s="42"/>
      <c r="D38" s="42"/>
    </row>
    <row r="39" spans="1:4" ht="16.5" customHeight="1">
      <c r="A39" s="35" t="s">
        <v>15</v>
      </c>
      <c r="B39" s="42" t="s">
        <v>114</v>
      </c>
      <c r="C39" s="42"/>
      <c r="D39" s="42"/>
    </row>
    <row r="40" spans="1:4" ht="16.5" customHeight="1">
      <c r="A40" s="35" t="s">
        <v>37</v>
      </c>
      <c r="B40" s="43" t="s">
        <v>115</v>
      </c>
      <c r="C40" s="43"/>
      <c r="D40" s="43"/>
    </row>
    <row r="41" spans="1:4" ht="16.5" customHeight="1">
      <c r="A41" s="35" t="s">
        <v>14</v>
      </c>
      <c r="B41" s="36" t="s">
        <v>129</v>
      </c>
      <c r="C41" s="35"/>
      <c r="D41" s="35"/>
    </row>
    <row r="42" spans="1:4" ht="16.5" customHeight="1">
      <c r="A42" s="35" t="s">
        <v>53</v>
      </c>
      <c r="B42" s="36" t="s">
        <v>129</v>
      </c>
      <c r="C42" s="36"/>
      <c r="D42" s="36"/>
    </row>
    <row r="43" spans="1:4" ht="16.5" customHeight="1">
      <c r="A43" s="35" t="s">
        <v>54</v>
      </c>
      <c r="B43" s="35"/>
      <c r="C43" s="36"/>
      <c r="D43" s="36"/>
    </row>
    <row r="44" spans="1:4" ht="16.5" customHeight="1">
      <c r="A44" s="35" t="s">
        <v>55</v>
      </c>
      <c r="B44" s="35"/>
      <c r="C44" s="36"/>
      <c r="D44" s="36"/>
    </row>
    <row r="45" spans="1:4" ht="16.5" customHeight="1">
      <c r="A45" s="35" t="s">
        <v>56</v>
      </c>
      <c r="B45" s="35"/>
      <c r="C45" s="36"/>
      <c r="D45" s="36"/>
    </row>
    <row r="46" spans="1:4" ht="16.5" customHeight="1">
      <c r="A46" s="35" t="s">
        <v>57</v>
      </c>
      <c r="B46" s="35"/>
      <c r="C46" s="36"/>
      <c r="D46" s="36"/>
    </row>
    <row r="47" spans="1:4" ht="16.5" customHeight="1">
      <c r="A47" s="35" t="s">
        <v>58</v>
      </c>
      <c r="B47" s="35">
        <v>304733866</v>
      </c>
      <c r="C47" s="36"/>
      <c r="D47" s="36"/>
    </row>
    <row r="48" spans="1:4" ht="16.5" customHeight="1">
      <c r="A48" s="35" t="s">
        <v>59</v>
      </c>
      <c r="B48" s="35" t="s">
        <v>135</v>
      </c>
      <c r="C48" s="36"/>
      <c r="D48" s="36"/>
    </row>
    <row r="49" spans="1:4" ht="16.5" customHeight="1">
      <c r="A49" s="35" t="s">
        <v>60</v>
      </c>
      <c r="B49" s="35"/>
      <c r="C49" s="36"/>
      <c r="D49" s="36"/>
    </row>
    <row r="50" spans="1:4" ht="16.5" customHeight="1">
      <c r="A50" s="35" t="s">
        <v>61</v>
      </c>
      <c r="B50" s="35"/>
      <c r="C50" s="36"/>
      <c r="D50" s="36"/>
    </row>
    <row r="51" spans="1:4" ht="16.5" customHeight="1">
      <c r="A51" s="35" t="s">
        <v>62</v>
      </c>
      <c r="B51" s="35"/>
      <c r="C51" s="36"/>
      <c r="D51" s="36"/>
    </row>
    <row r="52" spans="1:4" ht="16.5" customHeight="1">
      <c r="A52" s="35" t="s">
        <v>63</v>
      </c>
      <c r="B52" s="35"/>
      <c r="C52" s="35"/>
      <c r="D52" s="35"/>
    </row>
    <row r="53" spans="1:4" ht="16.5" customHeight="1">
      <c r="A53" s="35" t="s">
        <v>64</v>
      </c>
      <c r="B53" s="35"/>
      <c r="C53" s="35"/>
      <c r="D53" s="35"/>
    </row>
    <row r="54" spans="1:4" ht="16.5" customHeight="1">
      <c r="A54" s="35" t="s">
        <v>65</v>
      </c>
      <c r="B54" s="43" t="s">
        <v>66</v>
      </c>
      <c r="C54" s="43"/>
      <c r="D54" s="43"/>
    </row>
    <row r="55" spans="1:4" ht="16.5" customHeight="1">
      <c r="A55" s="35" t="s">
        <v>67</v>
      </c>
      <c r="B55" s="43" t="s">
        <v>66</v>
      </c>
      <c r="C55" s="43" t="s">
        <v>68</v>
      </c>
      <c r="D55" s="43" t="s">
        <v>68</v>
      </c>
    </row>
    <row r="56" spans="1:4" ht="16.5" customHeight="1">
      <c r="A56" s="35" t="s">
        <v>69</v>
      </c>
      <c r="B56" s="35"/>
      <c r="C56" s="36"/>
      <c r="D56" s="36"/>
    </row>
    <row r="57" spans="1:4" ht="16.5" customHeight="1">
      <c r="A57" s="35" t="s">
        <v>70</v>
      </c>
      <c r="B57" s="35"/>
      <c r="C57" s="36"/>
      <c r="D57" s="36"/>
    </row>
    <row r="58" spans="1:4" ht="16.5" customHeight="1">
      <c r="A58" s="35" t="s">
        <v>71</v>
      </c>
      <c r="B58" s="35"/>
      <c r="C58" s="36"/>
      <c r="D58" s="36"/>
    </row>
    <row r="59" spans="1:4" ht="16.5" customHeight="1">
      <c r="A59" s="35" t="s">
        <v>57</v>
      </c>
      <c r="B59" s="35"/>
      <c r="C59" s="36"/>
      <c r="D59" s="36"/>
    </row>
    <row r="60" spans="1:4" ht="16.5" customHeight="1">
      <c r="A60" s="35" t="s">
        <v>72</v>
      </c>
      <c r="B60" s="35"/>
      <c r="C60" s="36"/>
      <c r="D60" s="36"/>
    </row>
    <row r="61" spans="1:4" ht="16.5" customHeight="1">
      <c r="A61" s="35" t="s">
        <v>73</v>
      </c>
      <c r="B61" s="35"/>
      <c r="C61" s="36"/>
      <c r="D61" s="36"/>
    </row>
    <row r="62" spans="1:4" ht="16.5" customHeight="1">
      <c r="A62" s="35" t="s">
        <v>74</v>
      </c>
      <c r="B62" s="35"/>
      <c r="C62" s="36"/>
      <c r="D62" s="36"/>
    </row>
    <row r="63" spans="1:4" ht="16.5" customHeight="1">
      <c r="A63" s="35" t="s">
        <v>62</v>
      </c>
      <c r="B63" s="35"/>
      <c r="C63" s="36"/>
      <c r="D63" s="36"/>
    </row>
    <row r="64" spans="1:4" ht="16.5" customHeight="1">
      <c r="A64" s="35" t="s">
        <v>75</v>
      </c>
      <c r="B64" s="35"/>
      <c r="C64" s="36"/>
      <c r="D64" s="36"/>
    </row>
    <row r="65" spans="1:4" ht="16.5" customHeight="1">
      <c r="A65" s="35" t="s">
        <v>76</v>
      </c>
      <c r="B65" s="35"/>
      <c r="C65" s="36"/>
      <c r="D65" s="36"/>
    </row>
    <row r="66" spans="1:4" ht="16.5" customHeight="1">
      <c r="A66" s="35" t="s">
        <v>77</v>
      </c>
      <c r="B66" s="35"/>
      <c r="C66" s="36"/>
      <c r="D66" s="36"/>
    </row>
    <row r="67" spans="1:4" ht="16.5" customHeight="1">
      <c r="A67" s="35" t="s">
        <v>78</v>
      </c>
      <c r="B67" s="43" t="s">
        <v>66</v>
      </c>
      <c r="C67" s="43" t="s">
        <v>68</v>
      </c>
      <c r="D67" s="43" t="s">
        <v>68</v>
      </c>
    </row>
    <row r="68" spans="1:4" ht="16.5" customHeight="1">
      <c r="A68" s="35" t="s">
        <v>79</v>
      </c>
      <c r="B68" s="35"/>
      <c r="C68" s="35"/>
      <c r="D68" s="35"/>
    </row>
    <row r="69" spans="1:4" ht="16.5" customHeight="1">
      <c r="A69" s="35" t="s">
        <v>80</v>
      </c>
      <c r="B69" s="35"/>
      <c r="C69" s="35"/>
      <c r="D69" s="35"/>
    </row>
    <row r="70" spans="1:4" ht="16.5" customHeight="1">
      <c r="A70" s="35" t="s">
        <v>110</v>
      </c>
      <c r="B70" s="35"/>
      <c r="C70" s="35"/>
      <c r="D70" s="35"/>
    </row>
    <row r="71" spans="1:4" ht="16.5" customHeight="1">
      <c r="A71" s="35" t="s">
        <v>109</v>
      </c>
      <c r="B71" s="35"/>
      <c r="C71" s="35"/>
      <c r="D71" s="35"/>
    </row>
    <row r="72" spans="1:4" ht="16.5" customHeight="1">
      <c r="A72" s="35" t="s">
        <v>81</v>
      </c>
      <c r="B72" s="35" t="s">
        <v>143</v>
      </c>
      <c r="C72" s="35"/>
      <c r="D72" s="35"/>
    </row>
    <row r="73" spans="1:4" ht="16.5" customHeight="1">
      <c r="A73" s="35" t="s">
        <v>84</v>
      </c>
      <c r="B73" s="39"/>
      <c r="C73" s="35"/>
      <c r="D73" s="35"/>
    </row>
    <row r="74" spans="1:4" ht="16.5" customHeight="1">
      <c r="A74" s="45" t="s">
        <v>85</v>
      </c>
      <c r="B74" s="38"/>
      <c r="C74" s="35"/>
      <c r="D74" s="35"/>
    </row>
    <row r="75" spans="1:4" ht="16.5" customHeight="1">
      <c r="A75" s="35" t="s">
        <v>82</v>
      </c>
      <c r="B75" s="35"/>
      <c r="C75" s="35"/>
      <c r="D75" s="35"/>
    </row>
    <row r="76" spans="1:4" ht="16.5" customHeight="1">
      <c r="A76" s="35" t="s">
        <v>83</v>
      </c>
      <c r="B76" s="35"/>
      <c r="C76" s="35"/>
      <c r="D76" s="35"/>
    </row>
    <row r="77" spans="1:4" ht="16.5" customHeight="1">
      <c r="A77" s="35" t="s">
        <v>86</v>
      </c>
      <c r="B77" s="35" t="s">
        <v>141</v>
      </c>
      <c r="C77" s="35"/>
      <c r="D77" s="35"/>
    </row>
    <row r="78" spans="1:4" ht="16.5" customHeight="1">
      <c r="A78" s="35" t="s">
        <v>87</v>
      </c>
      <c r="B78" s="35">
        <v>100000</v>
      </c>
      <c r="C78" s="35"/>
      <c r="D78" s="35"/>
    </row>
    <row r="79" spans="1:4" ht="16.5" customHeight="1">
      <c r="A79" s="35" t="s">
        <v>88</v>
      </c>
      <c r="B79" s="35">
        <v>200000</v>
      </c>
      <c r="C79" s="35"/>
      <c r="D79" s="35"/>
    </row>
    <row r="80" spans="1:4" ht="16.5" customHeight="1">
      <c r="A80" s="35" t="s">
        <v>89</v>
      </c>
      <c r="B80" s="35" t="s">
        <v>141</v>
      </c>
      <c r="C80" s="35"/>
      <c r="D80" s="35"/>
    </row>
    <row r="81" spans="1:4" ht="16.5" customHeight="1">
      <c r="A81" s="35" t="s">
        <v>90</v>
      </c>
      <c r="B81" s="35">
        <v>0</v>
      </c>
      <c r="C81" s="35"/>
      <c r="D81" s="35"/>
    </row>
    <row r="82" spans="1:4" ht="16.5" customHeight="1">
      <c r="A82" s="35" t="s">
        <v>91</v>
      </c>
      <c r="B82" s="35">
        <v>18150000</v>
      </c>
      <c r="C82" s="35"/>
      <c r="D82" s="35"/>
    </row>
    <row r="83" spans="1:4" ht="16.5" customHeight="1">
      <c r="A83" s="35" t="s">
        <v>92</v>
      </c>
      <c r="B83" s="35">
        <v>1382353</v>
      </c>
      <c r="C83" s="35"/>
      <c r="D83" s="35"/>
    </row>
    <row r="84" spans="1:4" ht="16.5" customHeight="1">
      <c r="A84" s="51" t="s">
        <v>93</v>
      </c>
      <c r="B84" s="35">
        <f>B83</f>
        <v>1382353</v>
      </c>
      <c r="C84" s="35"/>
      <c r="D84" s="35"/>
    </row>
    <row r="85" spans="1:4" ht="16.5" customHeight="1">
      <c r="A85" s="51" t="s">
        <v>94</v>
      </c>
      <c r="B85" s="43" t="s">
        <v>98</v>
      </c>
      <c r="C85" s="35" t="s">
        <v>99</v>
      </c>
      <c r="D85" s="35"/>
    </row>
    <row r="86" spans="1:4" ht="16.5" customHeight="1">
      <c r="A86" s="51" t="s">
        <v>95</v>
      </c>
      <c r="B86" s="35" t="s">
        <v>96</v>
      </c>
      <c r="C86" s="35" t="s">
        <v>97</v>
      </c>
      <c r="D86" s="35"/>
    </row>
    <row r="87" spans="1:4" ht="16.5" customHeight="1">
      <c r="A87" s="35" t="s">
        <v>100</v>
      </c>
      <c r="B87" s="35" t="s">
        <v>101</v>
      </c>
      <c r="C87" s="35" t="s">
        <v>102</v>
      </c>
      <c r="D87" s="35"/>
    </row>
    <row r="88" spans="1:4" ht="16.5" customHeight="1">
      <c r="A88" s="35" t="s">
        <v>103</v>
      </c>
      <c r="B88" s="53" t="s">
        <v>66</v>
      </c>
      <c r="C88" s="35"/>
      <c r="D88" s="35"/>
    </row>
    <row r="89" spans="1:4" ht="16.5" customHeight="1">
      <c r="A89" s="35" t="s">
        <v>104</v>
      </c>
      <c r="B89" s="39">
        <v>0</v>
      </c>
      <c r="C89" s="35" t="s">
        <v>107</v>
      </c>
      <c r="D89" s="35"/>
    </row>
    <row r="90" spans="1:4" ht="16.5" customHeight="1">
      <c r="A90" s="43" t="s">
        <v>105</v>
      </c>
      <c r="B90" s="43" t="s">
        <v>106</v>
      </c>
      <c r="C90" s="43"/>
      <c r="D90" s="35"/>
    </row>
    <row r="91" spans="1:4" ht="16.5" customHeight="1">
      <c r="A91" s="35" t="s">
        <v>111</v>
      </c>
      <c r="B91" s="36">
        <v>1</v>
      </c>
      <c r="C91" s="35"/>
      <c r="D91" s="35"/>
    </row>
    <row r="92" spans="1:4" ht="16.5" customHeight="1">
      <c r="A92" s="35" t="s">
        <v>112</v>
      </c>
      <c r="B92" s="35" t="s">
        <v>106</v>
      </c>
      <c r="C92" s="35"/>
      <c r="D92" s="35"/>
    </row>
    <row r="93" spans="1:4" ht="16.5" customHeight="1">
      <c r="A93" s="35" t="s">
        <v>113</v>
      </c>
      <c r="B93" s="39">
        <v>1382353</v>
      </c>
      <c r="C93" s="35"/>
      <c r="D93" s="35"/>
    </row>
    <row r="94" spans="1:4" ht="16.5" customHeight="1">
      <c r="A94" s="35"/>
      <c r="B94" s="35">
        <v>0</v>
      </c>
      <c r="C94" s="35" t="s">
        <v>137</v>
      </c>
      <c r="D94" s="35"/>
    </row>
    <row r="95" spans="1:4" ht="16.5" customHeight="1">
      <c r="A95" s="35"/>
      <c r="B95" s="35" t="s">
        <v>144</v>
      </c>
      <c r="C95" s="35"/>
      <c r="D95" s="35"/>
    </row>
    <row r="96" spans="1:4" ht="16.5" customHeight="1">
      <c r="A96" s="35"/>
      <c r="B96" s="35" t="s">
        <v>145</v>
      </c>
      <c r="C96" s="35"/>
      <c r="D96" s="35"/>
    </row>
    <row r="97" spans="1:4" ht="16.5" customHeight="1">
      <c r="A97" s="35"/>
      <c r="B97" s="35"/>
      <c r="C97" s="35"/>
      <c r="D97" s="35"/>
    </row>
    <row r="98" spans="1:4" ht="16.5" customHeight="1">
      <c r="A98" s="35"/>
      <c r="B98" s="35"/>
      <c r="C98" s="35"/>
      <c r="D98" s="35"/>
    </row>
    <row r="99" spans="1:4" ht="16.5" customHeight="1">
      <c r="A99" s="35"/>
      <c r="B99" s="35"/>
      <c r="C99" s="35"/>
      <c r="D99" s="35"/>
    </row>
    <row r="100" spans="1:4" ht="16.5" customHeight="1">
      <c r="A100" s="44"/>
      <c r="B100" s="44"/>
      <c r="C100" s="44"/>
      <c r="D100" s="44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2"/>
  <sheetViews>
    <sheetView zoomScalePageLayoutView="0" workbookViewId="0" topLeftCell="A7">
      <selection activeCell="G22" sqref="G22"/>
    </sheetView>
  </sheetViews>
  <sheetFormatPr defaultColWidth="5.7109375" defaultRowHeight="14.25" customHeight="1"/>
  <cols>
    <col min="1" max="1" width="9.140625" style="0" customWidth="1"/>
    <col min="2" max="2" width="46.8515625" style="0" customWidth="1"/>
    <col min="3" max="3" width="12.00390625" style="0" customWidth="1"/>
    <col min="4" max="4" width="9.8515625" style="0" customWidth="1"/>
    <col min="5" max="5" width="12.57421875" style="0" customWidth="1"/>
    <col min="6" max="6" width="10.28125" style="0" customWidth="1"/>
    <col min="7" max="7" width="17.7109375" style="0" customWidth="1"/>
    <col min="8" max="8" width="17.7109375" style="0" hidden="1" customWidth="1"/>
    <col min="9" max="255" width="9.140625" style="0" customWidth="1"/>
    <col min="256" max="16384" width="5.7109375" style="50" customWidth="1"/>
  </cols>
  <sheetData>
    <row r="1" spans="1:8" ht="16.5">
      <c r="A1" s="1"/>
      <c r="B1" s="2"/>
      <c r="C1" s="3"/>
      <c r="D1" s="4"/>
      <c r="E1" s="64"/>
      <c r="F1" s="65"/>
      <c r="G1" s="65"/>
      <c r="H1" s="5"/>
    </row>
    <row r="2" spans="1:8" ht="16.5">
      <c r="A2" s="7"/>
      <c r="B2" s="7"/>
      <c r="C2" s="8"/>
      <c r="D2" s="7"/>
      <c r="E2" s="9"/>
      <c r="F2" s="10"/>
      <c r="G2" s="10"/>
      <c r="H2" s="10"/>
    </row>
    <row r="3" spans="1:8" ht="16.5">
      <c r="A3" s="11" t="str">
        <f>" Tổng số tiền (Viết bằng chữ) : "&amp;NGUON!$B$34</f>
        <v> Tổng số tiền (Viết bằng chữ) : Mười tám triệu một trăm năm mươi ngàn đồng </v>
      </c>
      <c r="B3" s="7"/>
      <c r="C3" s="8"/>
      <c r="D3" s="7"/>
      <c r="E3" s="9"/>
      <c r="F3" s="10"/>
      <c r="G3" s="10"/>
      <c r="H3" s="10"/>
    </row>
    <row r="4" spans="1:8" ht="16.5">
      <c r="A4" s="11" t="str">
        <f>"  Số chứng từ gốc kèm theo : "&amp;NGUON!$B$30</f>
        <v>  Số chứng từ gốc kèm theo : </v>
      </c>
      <c r="B4" s="7"/>
      <c r="C4" s="8"/>
      <c r="D4" s="7"/>
      <c r="E4" s="9"/>
      <c r="F4" s="6"/>
      <c r="G4" s="71"/>
      <c r="H4" s="71"/>
    </row>
    <row r="5" spans="1:8" ht="16.5">
      <c r="A5" s="12"/>
      <c r="B5" s="7"/>
      <c r="C5" s="8"/>
      <c r="E5" s="54" t="str">
        <f>"                        Ngày "&amp;DAY(NGUON!$B$12)&amp;" tháng "&amp;MONTH(NGUON!$B$12)&amp;" năm "&amp;YEAR(NGUON!$B$12)</f>
        <v>                        Ngày 31 tháng 1 năm 2022</v>
      </c>
      <c r="G5" s="71"/>
      <c r="H5" s="71"/>
    </row>
    <row r="6" spans="1:8" ht="16.5" customHeight="1">
      <c r="A6" s="69" t="s">
        <v>116</v>
      </c>
      <c r="B6" s="69"/>
      <c r="C6" s="69"/>
      <c r="D6" s="69"/>
      <c r="E6" s="69"/>
      <c r="F6" s="69"/>
      <c r="G6" s="69"/>
      <c r="H6" s="6"/>
    </row>
    <row r="7" spans="1:255" s="68" customFormat="1" ht="16.5" customHeight="1">
      <c r="A7" s="70" t="s">
        <v>121</v>
      </c>
      <c r="B7" s="70"/>
      <c r="C7" s="70"/>
      <c r="D7" s="70"/>
      <c r="E7" s="70"/>
      <c r="F7" s="70"/>
      <c r="G7" s="70"/>
      <c r="H7" s="66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</row>
    <row r="8" spans="1:8" ht="16.5" customHeight="1">
      <c r="A8" s="6"/>
      <c r="B8" s="6"/>
      <c r="C8" s="6"/>
      <c r="D8" s="6"/>
      <c r="E8" s="6"/>
      <c r="F8" s="6"/>
      <c r="G8" s="6"/>
      <c r="H8" s="6"/>
    </row>
    <row r="9" spans="1:8" ht="16.5" customHeight="1">
      <c r="A9" s="6"/>
      <c r="B9" s="6"/>
      <c r="C9" s="6"/>
      <c r="D9" s="6"/>
      <c r="E9" s="6"/>
      <c r="F9" s="6"/>
      <c r="G9" s="6"/>
      <c r="H9" s="6"/>
    </row>
    <row r="10" spans="1:8" ht="16.5" customHeight="1">
      <c r="A10" s="6"/>
      <c r="B10" s="6"/>
      <c r="C10" s="6"/>
      <c r="D10" s="6"/>
      <c r="E10" s="6"/>
      <c r="F10" s="6"/>
      <c r="G10" s="6"/>
      <c r="H10" s="6"/>
    </row>
    <row r="11" spans="1:8" ht="16.5" customHeight="1">
      <c r="A11" s="6"/>
      <c r="B11" s="6"/>
      <c r="C11" s="6"/>
      <c r="D11" s="6"/>
      <c r="E11" s="6"/>
      <c r="F11" s="6"/>
      <c r="G11" s="6"/>
      <c r="H11" s="6"/>
    </row>
    <row r="12" spans="1:8" ht="16.5" customHeight="1">
      <c r="A12" s="6"/>
      <c r="B12" s="6"/>
      <c r="C12" s="6"/>
      <c r="D12" s="6"/>
      <c r="E12" s="6"/>
      <c r="F12" s="6"/>
      <c r="G12" s="6"/>
      <c r="H12" s="6"/>
    </row>
    <row r="13" spans="1:8" ht="16.5" customHeight="1">
      <c r="A13" s="6"/>
      <c r="B13" s="6"/>
      <c r="C13" s="6"/>
      <c r="D13" s="6"/>
      <c r="E13" s="6"/>
      <c r="F13" s="6"/>
      <c r="G13" s="6"/>
      <c r="H13" s="6"/>
    </row>
    <row r="14" spans="1:8" ht="16.5" customHeight="1">
      <c r="A14" s="6"/>
      <c r="B14" s="6"/>
      <c r="C14" s="6"/>
      <c r="D14" s="6"/>
      <c r="E14" s="6"/>
      <c r="F14" s="6"/>
      <c r="G14" s="6"/>
      <c r="H14" s="6"/>
    </row>
    <row r="15" spans="1:8" ht="16.5" customHeight="1">
      <c r="A15" s="6"/>
      <c r="B15" s="6"/>
      <c r="C15" s="6"/>
      <c r="D15" s="6"/>
      <c r="E15" s="6"/>
      <c r="F15" s="6"/>
      <c r="G15" s="6"/>
      <c r="H15" s="6"/>
    </row>
    <row r="16" spans="1:8" ht="16.5" customHeight="1">
      <c r="A16" s="6"/>
      <c r="B16" s="6"/>
      <c r="C16" s="6"/>
      <c r="D16" s="6"/>
      <c r="E16" s="6"/>
      <c r="F16" s="6"/>
      <c r="G16" s="6"/>
      <c r="H16" s="6"/>
    </row>
    <row r="17" spans="1:8" ht="16.5" customHeight="1">
      <c r="A17" s="6"/>
      <c r="B17" s="6"/>
      <c r="C17" s="6"/>
      <c r="D17" s="6"/>
      <c r="E17" s="6"/>
      <c r="F17" s="6"/>
      <c r="G17" s="6"/>
      <c r="H17" s="6"/>
    </row>
    <row r="18" spans="1:8" ht="16.5" customHeight="1">
      <c r="A18" s="6"/>
      <c r="B18" s="6"/>
      <c r="C18" s="6"/>
      <c r="D18" s="6"/>
      <c r="E18" s="6"/>
      <c r="F18" s="6"/>
      <c r="G18" s="6"/>
      <c r="H18" s="6"/>
    </row>
    <row r="19" spans="1:8" ht="16.5" customHeight="1">
      <c r="A19" s="6"/>
      <c r="B19" s="6"/>
      <c r="C19" s="6"/>
      <c r="D19" s="6"/>
      <c r="E19" s="6"/>
      <c r="F19" s="6"/>
      <c r="G19" s="6"/>
      <c r="H19" s="6"/>
    </row>
    <row r="20" spans="1:8" ht="16.5" customHeight="1">
      <c r="A20" s="72" t="s">
        <v>4</v>
      </c>
      <c r="B20" s="73"/>
      <c r="C20" s="73"/>
      <c r="D20" s="73"/>
      <c r="E20" s="73"/>
      <c r="F20" s="74"/>
      <c r="G20" s="13">
        <f>NGUON!$B$24</f>
        <v>16500000</v>
      </c>
      <c r="H20" s="13"/>
    </row>
    <row r="21" spans="1:8" ht="16.5" customHeight="1">
      <c r="A21" s="72" t="s">
        <v>3</v>
      </c>
      <c r="B21" s="73"/>
      <c r="C21" s="73"/>
      <c r="D21" s="73"/>
      <c r="E21" s="73"/>
      <c r="F21" s="74"/>
      <c r="G21" s="13">
        <f>NGUON!$B$29</f>
        <v>1650000</v>
      </c>
      <c r="H21" s="13"/>
    </row>
    <row r="22" spans="1:8" ht="16.5" customHeight="1">
      <c r="A22" s="72" t="s">
        <v>5</v>
      </c>
      <c r="B22" s="73"/>
      <c r="C22" s="73"/>
      <c r="D22" s="73"/>
      <c r="E22" s="73"/>
      <c r="F22" s="74"/>
      <c r="G22" s="13">
        <f>NGUON!$B$24-NGUON!$B$81+NGUON!$B$29</f>
        <v>18150000</v>
      </c>
      <c r="H22" s="13"/>
    </row>
    <row r="23" ht="16.5" customHeight="1"/>
    <row r="24" ht="16.5" customHeight="1"/>
    <row r="25" ht="16.5" customHeight="1"/>
    <row r="26" ht="16.5" customHeight="1"/>
    <row r="29" ht="13.5" customHeight="1"/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tabSelected="1" zoomScalePageLayoutView="0" workbookViewId="0" topLeftCell="A1">
      <selection activeCell="A1" sqref="A1"/>
    </sheetView>
  </sheetViews>
  <sheetFormatPr defaultColWidth="5.7109375" defaultRowHeight="12.75"/>
  <cols>
    <col min="1" max="1" width="5.7109375" style="6" customWidth="1"/>
    <col min="2" max="2" width="41.28125" style="6" customWidth="1"/>
    <col min="3" max="3" width="12.7109375" style="6" customWidth="1"/>
    <col min="4" max="4" width="5.7109375" style="6" customWidth="1"/>
    <col min="5" max="5" width="10.57421875" style="6" bestFit="1" customWidth="1"/>
    <col min="6" max="6" width="10.7109375" style="29" customWidth="1"/>
    <col min="7" max="7" width="13.28125" style="30" customWidth="1"/>
    <col min="8" max="8" width="9.28125" style="30" hidden="1" customWidth="1"/>
    <col min="9" max="9" width="0" style="6" hidden="1" customWidth="1"/>
    <col min="10" max="255" width="5.7109375" style="6" customWidth="1"/>
    <col min="256" max="16384" width="5.7109375" style="46" customWidth="1"/>
  </cols>
  <sheetData>
    <row r="1" spans="1:255" s="56" customFormat="1" ht="16.5">
      <c r="A1" s="55" t="str">
        <f>NGUON!$B$2</f>
        <v>CÔNG TY ABCD</v>
      </c>
      <c r="B1" s="32"/>
      <c r="C1" s="6"/>
      <c r="D1" s="14" t="str">
        <f>NGUON!C2</f>
        <v>Mẫu số : 02 - TT</v>
      </c>
      <c r="E1" s="14"/>
      <c r="F1" s="14"/>
      <c r="G1" s="14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</row>
    <row r="2" spans="1:255" s="56" customFormat="1" ht="16.5">
      <c r="A2" s="57" t="str">
        <f>NGUON!$B$3</f>
        <v>184/13 Nguyễn Văn Lượng, P.17, Q.Gò Vấp, TP.HCM</v>
      </c>
      <c r="B2" s="32"/>
      <c r="C2" s="6"/>
      <c r="D2" s="14" t="str">
        <f>NGUON!C3</f>
        <v>(Ban hành theo TT 200/2014/QĐ-BTC</v>
      </c>
      <c r="E2" s="14"/>
      <c r="F2" s="14"/>
      <c r="G2" s="1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pans="1:255" s="56" customFormat="1" ht="16.5">
      <c r="A3" s="58" t="str">
        <f>"MST : "&amp;NGUON!$B$4</f>
        <v>MST : 0304733866</v>
      </c>
      <c r="B3" s="32"/>
      <c r="C3" s="6"/>
      <c r="D3" s="14" t="str">
        <f>NGUON!C4</f>
        <v>Ngày 22-12-2014 của Bộ Tài Chính)</v>
      </c>
      <c r="E3" s="14"/>
      <c r="F3" s="14"/>
      <c r="G3" s="1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</row>
    <row r="4" spans="1:256" s="16" customFormat="1" ht="20.25">
      <c r="A4" s="15"/>
      <c r="C4" s="59" t="s">
        <v>7</v>
      </c>
      <c r="D4" s="17"/>
      <c r="E4" s="17"/>
      <c r="F4" s="18" t="str">
        <f>"Số  :  "&amp;NGUON!B11</f>
        <v>Số  :  000093/01</v>
      </c>
      <c r="G4" s="18"/>
      <c r="IV4" s="60"/>
    </row>
    <row r="5" spans="3:256" s="16" customFormat="1" ht="15.75" customHeight="1">
      <c r="C5" s="19" t="str">
        <f>"Ngày "&amp;DAY(NGUON!$B$12)&amp;" tháng "&amp;MONTH(NGUON!$B$12)&amp;" năm "&amp;YEAR(NGUON!$B$12)</f>
        <v>Ngày 31 tháng 1 năm 2022</v>
      </c>
      <c r="D5" s="20"/>
      <c r="E5" s="20"/>
      <c r="F5" s="61" t="s">
        <v>6</v>
      </c>
      <c r="G5" s="63" t="str">
        <f>NGUON!B13</f>
        <v>1561,1331</v>
      </c>
      <c r="IV5" s="60"/>
    </row>
    <row r="6" spans="1:256" s="16" customFormat="1" ht="15.75" customHeight="1">
      <c r="A6" s="62" t="str">
        <f>"Người giao hàng : "&amp;NGUON!B21</f>
        <v>Người giao hàng : CÔNG TY TNHH PHẦN MỀM NĂNG ĐỘNG</v>
      </c>
      <c r="B6" s="21"/>
      <c r="C6" s="21"/>
      <c r="D6" s="21"/>
      <c r="F6" s="22" t="s">
        <v>10</v>
      </c>
      <c r="G6" s="23" t="str">
        <f>NGUON!B14</f>
        <v>1111</v>
      </c>
      <c r="IV6" s="60"/>
    </row>
    <row r="7" spans="1:256" s="24" customFormat="1" ht="18" customHeight="1">
      <c r="A7" s="62" t="str">
        <f>"Theo hóa đơn số : "&amp;NGUON!B32&amp;" Ngày : "&amp;NGUON!B33&amp;"  -  "&amp;NGUON!B31</f>
        <v>Theo hóa đơn số : 1234567 Ngày : 31/01/22  -  </v>
      </c>
      <c r="F7" s="25"/>
      <c r="IV7" s="56"/>
    </row>
    <row r="8" spans="1:256" s="24" customFormat="1" ht="16.5">
      <c r="A8" s="62" t="str">
        <f>"Nhập tại kho : "&amp;NGUON!B16</f>
        <v>Nhập tại kho : </v>
      </c>
      <c r="C8" s="26"/>
      <c r="F8" s="25"/>
      <c r="IV8" s="56"/>
    </row>
    <row r="9" spans="1:256" s="24" customFormat="1" ht="18" customHeight="1">
      <c r="A9" s="62" t="str">
        <f>"Diễn giải: "&amp;NGUON!B23</f>
        <v>Diễn giải: Mua hàng nhập kho</v>
      </c>
      <c r="IV9" s="56"/>
    </row>
    <row r="10" spans="1:256" s="24" customFormat="1" ht="18" customHeight="1" hidden="1">
      <c r="A10" s="27"/>
      <c r="IV10" s="47"/>
    </row>
    <row r="11" s="24" customFormat="1" ht="18" customHeight="1" hidden="1">
      <c r="IV11" s="47"/>
    </row>
    <row r="12" s="24" customFormat="1" ht="18" customHeight="1" hidden="1">
      <c r="IV12" s="47"/>
    </row>
    <row r="13" s="24" customFormat="1" ht="18" customHeight="1" hidden="1">
      <c r="IV13" s="47"/>
    </row>
    <row r="14" s="24" customFormat="1" ht="18" customHeight="1" hidden="1">
      <c r="IV14" s="47"/>
    </row>
    <row r="15" s="24" customFormat="1" ht="18" customHeight="1" hidden="1">
      <c r="IV15" s="47"/>
    </row>
    <row r="16" s="24" customFormat="1" ht="28.5" customHeight="1" hidden="1">
      <c r="IV16" s="47"/>
    </row>
    <row r="17" s="24" customFormat="1" ht="18" customHeight="1" hidden="1">
      <c r="IV17" s="47"/>
    </row>
    <row r="18" s="24" customFormat="1" ht="18" customHeight="1" hidden="1">
      <c r="IV18" s="47"/>
    </row>
    <row r="19" s="24" customFormat="1" ht="6" customHeight="1">
      <c r="IV19" s="47"/>
    </row>
    <row r="20" spans="1:256" s="28" customFormat="1" ht="28.5" customHeight="1">
      <c r="A20" s="48" t="s">
        <v>0</v>
      </c>
      <c r="B20" s="48" t="s">
        <v>11</v>
      </c>
      <c r="C20" s="49" t="s">
        <v>118</v>
      </c>
      <c r="D20" s="49" t="s">
        <v>120</v>
      </c>
      <c r="E20" s="49" t="s">
        <v>117</v>
      </c>
      <c r="F20" s="49" t="s">
        <v>9</v>
      </c>
      <c r="G20" s="49" t="s">
        <v>8</v>
      </c>
      <c r="IV20" s="60"/>
    </row>
    <row r="21" spans="1:255" s="50" customFormat="1" ht="16.5">
      <c r="A21" s="1">
        <f>ROW(A1)</f>
        <v>1</v>
      </c>
      <c r="B21" s="75" t="s">
        <v>143</v>
      </c>
      <c r="C21" s="76" t="s">
        <v>146</v>
      </c>
      <c r="D21" s="77" t="s">
        <v>147</v>
      </c>
      <c r="E21" s="64">
        <v>10</v>
      </c>
      <c r="F21" s="65">
        <v>150000</v>
      </c>
      <c r="G21" s="65">
        <v>1500000</v>
      </c>
      <c r="H21" s="5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s="50" customFormat="1" ht="16.5">
      <c r="A22" s="1">
        <f>ROW(A2)</f>
        <v>2</v>
      </c>
      <c r="B22" s="75" t="s">
        <v>148</v>
      </c>
      <c r="C22" s="76" t="s">
        <v>148</v>
      </c>
      <c r="D22" s="77" t="s">
        <v>129</v>
      </c>
      <c r="E22" s="64">
        <v>150</v>
      </c>
      <c r="F22" s="65">
        <v>100000</v>
      </c>
      <c r="G22" s="65">
        <v>15000000</v>
      </c>
      <c r="H22" s="5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s="50" customFormat="1" ht="16.5" customHeight="1">
      <c r="A23" s="72" t="s">
        <v>4</v>
      </c>
      <c r="B23" s="73"/>
      <c r="C23" s="73"/>
      <c r="D23" s="73"/>
      <c r="E23" s="73"/>
      <c r="F23" s="74"/>
      <c r="G23" s="13">
        <f>SUM(G18:G22)</f>
        <v>16500000</v>
      </c>
      <c r="H23" s="1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s="50" customFormat="1" ht="16.5" customHeight="1">
      <c r="A24" s="72" t="s">
        <v>3</v>
      </c>
      <c r="B24" s="73"/>
      <c r="C24" s="73"/>
      <c r="D24" s="73"/>
      <c r="E24" s="73"/>
      <c r="F24" s="74"/>
      <c r="G24" s="13">
        <f>NGUON!$B$29</f>
        <v>1650000</v>
      </c>
      <c r="H24" s="13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s="50" customFormat="1" ht="16.5" customHeight="1">
      <c r="A25" s="72" t="s">
        <v>5</v>
      </c>
      <c r="B25" s="73"/>
      <c r="C25" s="73"/>
      <c r="D25" s="73"/>
      <c r="E25" s="73"/>
      <c r="F25" s="74"/>
      <c r="G25" s="13">
        <f>NGUON!$B$24-NGUON!$B$81+NGUON!$B$29</f>
        <v>18150000</v>
      </c>
      <c r="H25" s="13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s="50" customFormat="1" ht="16.5">
      <c r="A26" s="11" t="str">
        <f>" Tổng số tiền (Viết bằng chữ) : "&amp;NGUON!$B$34</f>
        <v> Tổng số tiền (Viết bằng chữ) : Mười tám triệu một trăm năm mươi ngàn đồng </v>
      </c>
      <c r="B26" s="7"/>
      <c r="C26" s="8"/>
      <c r="D26" s="7"/>
      <c r="E26" s="9"/>
      <c r="F26" s="10"/>
      <c r="G26" s="10"/>
      <c r="H26" s="10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s="50" customFormat="1" ht="16.5">
      <c r="A27" s="11" t="str">
        <f>"  Số chứng từ gốc kèm theo : "&amp;NGUON!$B$30</f>
        <v>  Số chứng từ gốc kèm theo : </v>
      </c>
      <c r="B27" s="7"/>
      <c r="C27" s="8"/>
      <c r="D27" s="7"/>
      <c r="E27" s="9"/>
      <c r="F27" s="6"/>
      <c r="G27" s="71"/>
      <c r="H27" s="71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s="50" customFormat="1" ht="16.5">
      <c r="A28" s="12"/>
      <c r="B28" s="7"/>
      <c r="C28" s="8"/>
      <c r="D28"/>
      <c r="E28" s="54" t="str">
        <f>"                        Ngày "&amp;DAY(NGUON!$B$12)&amp;" tháng "&amp;MONTH(NGUON!$B$12)&amp;" năm "&amp;YEAR(NGUON!$B$12)</f>
        <v>                        Ngày 31 tháng 1 năm 2022</v>
      </c>
      <c r="F28"/>
      <c r="G28" s="71"/>
      <c r="H28" s="71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s="50" customFormat="1" ht="16.5" customHeight="1">
      <c r="A29" s="69" t="s">
        <v>116</v>
      </c>
      <c r="B29" s="69"/>
      <c r="C29" s="69"/>
      <c r="D29" s="69"/>
      <c r="E29" s="69"/>
      <c r="F29" s="69"/>
      <c r="G29" s="69"/>
      <c r="H29" s="6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s="68" customFormat="1" ht="16.5" customHeight="1">
      <c r="A30" s="70" t="s">
        <v>121</v>
      </c>
      <c r="B30" s="70"/>
      <c r="C30" s="70"/>
      <c r="D30" s="70"/>
      <c r="E30" s="70"/>
      <c r="F30" s="70"/>
      <c r="G30" s="70"/>
      <c r="H30" s="66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  <c r="IR30" s="67"/>
      <c r="IS30" s="67"/>
      <c r="IT30" s="67"/>
      <c r="IU30" s="67"/>
    </row>
    <row r="31" spans="1:255" s="50" customFormat="1" ht="16.5" customHeight="1">
      <c r="A31" s="6"/>
      <c r="B31" s="6"/>
      <c r="C31" s="6"/>
      <c r="D31" s="6"/>
      <c r="E31" s="6"/>
      <c r="F31" s="6"/>
      <c r="G31" s="6"/>
      <c r="H31" s="6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s="50" customFormat="1" ht="16.5" customHeight="1">
      <c r="A32" s="6"/>
      <c r="B32" s="6"/>
      <c r="C32" s="6"/>
      <c r="D32" s="6"/>
      <c r="E32" s="6"/>
      <c r="F32" s="6"/>
      <c r="G32" s="6"/>
      <c r="H32" s="6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s="50" customFormat="1" ht="16.5" customHeight="1">
      <c r="A33" s="6"/>
      <c r="B33" s="6"/>
      <c r="C33" s="6"/>
      <c r="D33" s="6"/>
      <c r="E33" s="6"/>
      <c r="F33" s="6"/>
      <c r="G33" s="6"/>
      <c r="H33" s="6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s="50" customFormat="1" ht="16.5" customHeight="1">
      <c r="A34" s="6"/>
      <c r="B34" s="6"/>
      <c r="C34" s="6"/>
      <c r="D34" s="6"/>
      <c r="E34" s="6"/>
      <c r="F34" s="6"/>
      <c r="G34" s="6"/>
      <c r="H34" s="6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s="50" customFormat="1" ht="16.5" customHeight="1">
      <c r="A35" s="6"/>
      <c r="B35" s="6"/>
      <c r="C35" s="6"/>
      <c r="D35" s="6"/>
      <c r="E35" s="6"/>
      <c r="F35" s="6"/>
      <c r="G35" s="6"/>
      <c r="H35" s="6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s="50" customFormat="1" ht="16.5" customHeight="1">
      <c r="A36" s="6"/>
      <c r="B36" s="6"/>
      <c r="C36" s="6"/>
      <c r="D36" s="6"/>
      <c r="E36" s="6"/>
      <c r="F36" s="6"/>
      <c r="G36" s="6"/>
      <c r="H36" s="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s="50" customFormat="1" ht="16.5" customHeight="1">
      <c r="A37" s="6"/>
      <c r="B37" s="6"/>
      <c r="C37" s="6"/>
      <c r="D37" s="6"/>
      <c r="E37" s="6"/>
      <c r="F37" s="6"/>
      <c r="G37" s="6"/>
      <c r="H37" s="6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s="50" customFormat="1" ht="16.5" customHeight="1">
      <c r="A38" s="6"/>
      <c r="B38" s="6"/>
      <c r="C38" s="6"/>
      <c r="D38" s="6"/>
      <c r="E38" s="6"/>
      <c r="F38" s="6"/>
      <c r="G38" s="6"/>
      <c r="H38" s="6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s="50" customFormat="1" ht="16.5" customHeight="1">
      <c r="A39" s="6"/>
      <c r="B39" s="6"/>
      <c r="C39" s="6"/>
      <c r="D39" s="6"/>
      <c r="E39" s="6"/>
      <c r="F39" s="6"/>
      <c r="G39" s="6"/>
      <c r="H39" s="6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s="50" customFormat="1" ht="16.5" customHeight="1">
      <c r="A40" s="6"/>
      <c r="B40" s="6"/>
      <c r="C40" s="6"/>
      <c r="D40" s="6"/>
      <c r="E40" s="6"/>
      <c r="F40" s="6"/>
      <c r="G40" s="6"/>
      <c r="H40" s="6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s="50" customFormat="1" ht="16.5" customHeight="1">
      <c r="A41" s="6"/>
      <c r="B41" s="6"/>
      <c r="C41" s="6"/>
      <c r="D41" s="6"/>
      <c r="E41" s="6"/>
      <c r="F41" s="6"/>
      <c r="G41" s="6"/>
      <c r="H41" s="6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s="50" customFormat="1" ht="16.5" customHeight="1">
      <c r="A42" s="6"/>
      <c r="B42" s="6"/>
      <c r="C42" s="6"/>
      <c r="D42" s="6"/>
      <c r="E42" s="6"/>
      <c r="F42" s="6"/>
      <c r="G42" s="6"/>
      <c r="H42" s="6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</sheetData>
  <sheetProtection/>
  <printOptions/>
  <pageMargins left="0.2362204724409449" right="0.2362204724409449" top="0.31496062992125984" bottom="0.35433070866141736" header="0.2362204724409449" footer="0.2755905511811024"/>
  <pageSetup fitToHeight="0" fitToWidth="1"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</dc:creator>
  <cp:keywords/>
  <dc:description/>
  <cp:lastModifiedBy>admin</cp:lastModifiedBy>
  <cp:lastPrinted>2014-03-04T03:40:41Z</cp:lastPrinted>
  <dcterms:created xsi:type="dcterms:W3CDTF">2007-09-03T02:44:22Z</dcterms:created>
  <dcterms:modified xsi:type="dcterms:W3CDTF">2022-04-20T06:52:41Z</dcterms:modified>
  <cp:category/>
  <cp:version/>
  <cp:contentType/>
  <cp:contentStatus/>
</cp:coreProperties>
</file>